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одпрограмма 2020-2022 2021-2023гг\Исполнение за 2021 год. ОТЧЕТЫ\"/>
    </mc:Choice>
  </mc:AlternateContent>
  <bookViews>
    <workbookView xWindow="390" yWindow="525" windowWidth="15975" windowHeight="7365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E32" i="2" l="1"/>
  <c r="D32" i="2"/>
  <c r="E29" i="2"/>
  <c r="F28" i="2"/>
  <c r="E28" i="2"/>
  <c r="D28" i="2"/>
  <c r="E26" i="2"/>
  <c r="D26" i="2"/>
  <c r="F26" i="2"/>
  <c r="E24" i="2"/>
  <c r="D24" i="2"/>
  <c r="F23" i="2"/>
  <c r="E23" i="2"/>
  <c r="D23" i="2"/>
  <c r="F15" i="2"/>
  <c r="E13" i="2"/>
  <c r="D13" i="2"/>
  <c r="F13" i="2" s="1"/>
  <c r="F12" i="2"/>
  <c r="F11" i="2"/>
  <c r="F6" i="2" l="1"/>
  <c r="F21" i="2"/>
</calcChain>
</file>

<file path=xl/sharedStrings.xml><?xml version="1.0" encoding="utf-8"?>
<sst xmlns="http://schemas.openxmlformats.org/spreadsheetml/2006/main" count="108" uniqueCount="85">
  <si>
    <t>Наименование программы, подпрограммы</t>
  </si>
  <si>
    <t>Код целевой статьи расходов по бюджетной классификации</t>
  </si>
  <si>
    <t>Исполнено,
руб.</t>
  </si>
  <si>
    <t>Процент исполнения, %</t>
  </si>
  <si>
    <t>Уровень эффективности</t>
  </si>
  <si>
    <t>Утверждено бюджетной росписью с учетом изменений, руб.</t>
  </si>
  <si>
    <t>Оценка достижения плановых значений показателей                            (1-5 баллов)</t>
  </si>
  <si>
    <t>высокий</t>
  </si>
  <si>
    <t>Наименование основного мероприятия</t>
  </si>
  <si>
    <t>Начальник финансового отдела-главный бухгалтер администрации _____________________________/О.И.Осолодкина/</t>
  </si>
  <si>
    <t>МУНИЦИПАЛЬНЫЕ И КОМПЛЕКСНЫЕ  ПРОГРАММЫ, НЕ СОДЕРЖАЩИЕ ПОДПРОГРАММЫ:</t>
  </si>
  <si>
    <t>Ввод новых объектов социальной инфраструктуры</t>
  </si>
  <si>
    <t>СВОДНАЯ ИНФОРМАЦИЯ ПО ОЦЕНКЕ ЭФФЕКТИВНОСТИ  МЕРОПРИЯТИЙ                                                                                                            муниципальных программ/подпрограмм</t>
  </si>
  <si>
    <t>71.1.01.00000</t>
  </si>
  <si>
    <t>71.1.02.00000</t>
  </si>
  <si>
    <t>71.1.03.00000</t>
  </si>
  <si>
    <t>Организация и осуществление мероприятий по защите населения и территории поселения от чрезвычайных ситуаций природного и техногенного характера, предупреждение и ликвидация чрезвычайных ситуаций природного и техногенного характера</t>
  </si>
  <si>
    <t>Обеспечние пожарной безопасности на территории муниципального образования</t>
  </si>
  <si>
    <t>Подготовка населения по вопросам обеспечения безопасности при нахождении на водных объектах на территории поселения</t>
  </si>
  <si>
    <t>71.1.04.00000</t>
  </si>
  <si>
    <t>Подготовка населения к противодействию терроризму и экстремизму на территории муниципального образования</t>
  </si>
  <si>
    <t>Создание условий для формирования экономики поселения, обладающей долгосрочным потенциалом динамичного роста, способной обеспечить последовательное повышение уровня и качества жизни населения муниципального образования, эффективное воспроизводство и модернизацию производственного, образовательного и инновационного потенциала поселения.</t>
  </si>
  <si>
    <t>1. Муниципальная программа «Социально-экономическое развитие муниципального образования «Новодевяткинское сельское поселение» Всеволожского муниципального района Ленинградской области на 2020-2022 годы», в том числе:</t>
  </si>
  <si>
    <t>1.2.Муниципальная подпрограмма «Сохранение и развитие культуры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</si>
  <si>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71.0.00.00000</t>
  </si>
  <si>
    <t>71.2.01.00000</t>
  </si>
  <si>
    <t>Сохранение и развитие культуры на территории МО «Новодевяткинское сельское поселение»</t>
  </si>
  <si>
    <t>71.2.02.00000</t>
  </si>
  <si>
    <t>Улучшение качества услуг населению, предоставляемых КДЦ «Рондо»</t>
  </si>
  <si>
    <t>1.3.Муниципальная подпрограмма «Благоустройство территории муниципального образования «Новодевяткинское сельское поселение» Всеволожского муниципального района Ленинградской области на 2020-2022 годы»</t>
  </si>
  <si>
    <t>71.3.01.00000</t>
  </si>
  <si>
    <t xml:space="preserve"> Благоустройство территории муниципального образования "Новодевяткинское сельское поселение"</t>
  </si>
  <si>
    <t>1.4.Муниципальная подпрограмма «Устройство наружного освещения муниципального образования «Новодевяткинское сельское поселение» Всеволожского муниципального района Ленинградской области на 2020-2022 годы»</t>
  </si>
  <si>
    <t>71.4.01.00000</t>
  </si>
  <si>
    <t xml:space="preserve"> Организация освещения улиц и улучшения технического состояния электрических линий уличного освещения, улучшение санитарного состояния территории, обеспечение благоприятных условий, совершенствование социального пространства МО «Новодевяткинское сельское поселение»</t>
  </si>
  <si>
    <t>71.4.02.00000</t>
  </si>
  <si>
    <t>Обеспечение надежности работы наружного освещения путем замены существующего физически и морально устаревшего оборудования на современное, имеющее больший ресурс работы и надежности</t>
  </si>
  <si>
    <t>1.5. Муниципальная подпрограмма 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</si>
  <si>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МУНИЦИПАЛЬНАЯ ПРОГРАММА, СОДЕРЖАЩАЯ ПОДПРОГРАММЫ</t>
  </si>
  <si>
    <t>71.5.01.00000</t>
  </si>
  <si>
    <t>Обеспечение процесса развития потенциала и успешной социализации молодежи в современном российском обществе</t>
  </si>
  <si>
    <t>1.6. Муниципальная подпрограмма «Староста»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</si>
  <si>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71.6.01.00000</t>
  </si>
  <si>
    <t>Улучшение условий жизнедеятельности граждан индивидуальной жилой застройки. Проведение комплексной оценки территории МО «Новодевяткинское сельское поселение» на предмет определения уровня соответствия их современным требованиям с учетом перспектив развития территории поселения</t>
  </si>
  <si>
    <t>71.6.02.00000</t>
  </si>
  <si>
    <t>Поддержание благоустройства территории в надлежащем состоянии. Привлечение граждан индивидуальной жилой застройки к активным формам непосредственного участия населения в осуществлении местного самоуправления.</t>
  </si>
  <si>
    <t>1.7.Муниципальная подпрограмма «Развитие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</si>
  <si>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71.7.01.00000</t>
  </si>
  <si>
    <t>Предоставление возможностей населению муниципального образования для регулярных занятий физической культурой и спортом, а также совершенствование навыков спортивного мастерства учащихся спортивных секций»</t>
  </si>
  <si>
    <t>72.0.01.00000</t>
  </si>
  <si>
    <t>73.0.01.00000</t>
  </si>
  <si>
    <t>Сохранение и восстановление земельных ресурсов в МО "Новодевяткинское сельское поселение"</t>
  </si>
  <si>
    <t>74.0.01.00000</t>
  </si>
  <si>
    <t>Инженерно-техническая оптимизация коммунальных систем</t>
  </si>
  <si>
    <t>75.0.01.00000</t>
  </si>
  <si>
    <t>Повышение уровня безопасности движения, доступности и качества оказываемых услуг транспортного комплекса для населения. Дорожный фонд</t>
  </si>
  <si>
    <t>77.0.01.00000</t>
  </si>
  <si>
    <t>76.0.01.00000</t>
  </si>
  <si>
    <t xml:space="preserve"> Повышение энергетической эффективности в МО "Новодевяткинское сельское поселение"</t>
  </si>
  <si>
    <t>Своевременное и качественное выполнение функций и полномочий, возложенных на органы местного самоуправления</t>
  </si>
  <si>
    <t>77.0.02.00000</t>
  </si>
  <si>
    <t>Реализация совместного проекта LV-RU-009 "От хобби к бизнесу-развитие предпринимательства на Латвийско-Российской границе" при финансовой поддержки Европейского союза</t>
  </si>
  <si>
    <t>78.0.01.00000</t>
  </si>
  <si>
    <t>Создание и развитие единого информационного пространства муниципального образования "Новодевяткинское сельское поселение"</t>
  </si>
  <si>
    <t>79.0.01.00000</t>
  </si>
  <si>
    <t>Реализация федерального проекта "Фомирование комфортной городской среды"</t>
  </si>
  <si>
    <t>ИТОГО</t>
  </si>
  <si>
    <t>х</t>
  </si>
  <si>
    <r>
      <t xml:space="preserve">2. Программа «Комплексное развитие социальной инфраструктуры муниципального образования «Новодевяткинское сельское поселение» </t>
    </r>
    <r>
      <rPr>
        <sz val="10"/>
        <rFont val="Times New Roman"/>
        <family val="1"/>
        <charset val="204"/>
      </rPr>
      <t xml:space="preserve">Всеволожского муниципального района Ленинградской области </t>
    </r>
    <r>
      <rPr>
        <sz val="10"/>
        <color rgb="FF000000"/>
        <rFont val="Times New Roman"/>
        <family val="1"/>
        <charset val="204"/>
      </rPr>
      <t>на 2017-2034 годы»</t>
    </r>
  </si>
  <si>
    <t>3.Муниципальная программа «Борьба с борщевиком Сосновского на территории МО «Новодевяткинское сельское поселение» на 2020-2022 годы»</t>
  </si>
  <si>
    <t>4.Программа «Комплексное развитие коммунальной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</t>
  </si>
  <si>
    <t>5.Программа «Комплексное развитие транспортной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</t>
  </si>
  <si>
    <t>6.Муниципальная программа «Об энергосбережении и о повышении энергетической эффективности» в МО «Новодевяткинское сельское поселение» на 2020- 2022 годы»</t>
  </si>
  <si>
    <t>7.Муниципальная программа "Управление муниципальными финансами в МО "Новодевяткинское сельское поселение" на 2018-2020гг.</t>
  </si>
  <si>
    <t>8.Муниципальная программа "Развитие информационной инфраструктуры МО "Новодевяткинское сельское поселение" на 2018-2020гг</t>
  </si>
  <si>
    <t>9.Муниципальная программа "Формирование комфортной городской среды муниципального образования "Новодевяткинское сельское поселение" Всеволожского муниицпального района Ленинградской области на 2018 -2022 годы"</t>
  </si>
  <si>
    <t>средний</t>
  </si>
  <si>
    <t>1.1.Муниципальная подпрограмма «Обеспечение безопасности жизнедеятельности населения муниципального образования «Новодевяткинское сельское поселение» Всеволожского муниципального района Ленинградской области на 2020-2022 годы»</t>
  </si>
  <si>
    <t>МО "Новодевяткинское сельское поселение" за 2021 год</t>
  </si>
  <si>
    <t>10. Муниципальная программа «Обеспечение качественным жильем жителей муниципального образования «Новодевяткинское сельское поселение» Всеволожского муниципального района Ленинградской области, признанных в установленном порядке нуждающимися в жилых помещениях, на 2020-2022 год»</t>
  </si>
  <si>
    <t>80.0.01.L4970</t>
  </si>
  <si>
    <t>Реализация запланированных средств бюджета муниципального образования на социальные выплаты молодым семьям</t>
  </si>
  <si>
    <t>11.Поддержка малого и среднего предпринимательства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</si>
  <si>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70.0.01.00150</t>
  </si>
  <si>
    <t>Создание условий для повышения предпринимательской активности и развития субъектов малого и среднего предпринимательства в приоритетных направлениях экономики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</si>
</sst>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1">
      <alignment horizontal="center" vertical="center"/>
    </xf>
    <xf numFmtId="0" fontId="1" fillId="0" borderId="2">
      <alignment horizontal="center" vertical="center"/>
    </xf>
    <xf numFmtId="0" fontId="2" fillId="0" borderId="1">
      <alignment vertical="top"/>
    </xf>
    <xf numFmtId="0" fontId="1" fillId="0" borderId="1"/>
    <xf numFmtId="0" fontId="2" fillId="0" borderId="3">
      <alignment horizontal="right" vertical="center"/>
    </xf>
    <xf numFmtId="49" fontId="2" fillId="0" borderId="4">
      <alignment horizontal="center" vertical="center"/>
    </xf>
    <xf numFmtId="0" fontId="2" fillId="0" borderId="5">
      <alignment vertical="top"/>
    </xf>
    <xf numFmtId="0" fontId="3" fillId="0" borderId="1">
      <alignment horizontal="center" vertical="top"/>
    </xf>
    <xf numFmtId="0" fontId="3" fillId="0" borderId="1">
      <alignment horizontal="center" vertical="top"/>
    </xf>
    <xf numFmtId="0" fontId="4" fillId="0" borderId="1">
      <alignment horizontal="left" vertical="center"/>
    </xf>
    <xf numFmtId="49" fontId="4" fillId="0" borderId="6">
      <alignment horizontal="left" vertical="center" wrapText="1"/>
    </xf>
    <xf numFmtId="0" fontId="5" fillId="0" borderId="1"/>
    <xf numFmtId="0" fontId="5" fillId="0" borderId="7"/>
    <xf numFmtId="0" fontId="6" fillId="0" borderId="6">
      <alignment vertical="top"/>
    </xf>
    <xf numFmtId="0" fontId="1" fillId="0" borderId="6"/>
    <xf numFmtId="0" fontId="4" fillId="0" borderId="8">
      <alignment horizontal="center" vertical="top" wrapText="1"/>
    </xf>
    <xf numFmtId="0" fontId="4" fillId="0" borderId="9">
      <alignment horizontal="center" vertical="top" wrapText="1"/>
    </xf>
    <xf numFmtId="0" fontId="4" fillId="0" borderId="10">
      <alignment horizontal="center" vertical="center" wrapText="1"/>
    </xf>
    <xf numFmtId="0" fontId="4" fillId="0" borderId="9">
      <alignment horizontal="center"/>
    </xf>
    <xf numFmtId="0" fontId="4" fillId="0" borderId="11">
      <alignment horizontal="left" wrapText="1"/>
    </xf>
    <xf numFmtId="49" fontId="4" fillId="0" borderId="8">
      <alignment horizontal="center" wrapText="1"/>
    </xf>
    <xf numFmtId="0" fontId="4" fillId="0" borderId="8">
      <alignment horizontal="left" wrapText="1"/>
    </xf>
    <xf numFmtId="4" fontId="4" fillId="0" borderId="8">
      <alignment horizontal="right" wrapText="1"/>
    </xf>
    <xf numFmtId="4" fontId="4" fillId="0" borderId="12">
      <alignment horizontal="right" wrapText="1"/>
    </xf>
    <xf numFmtId="4" fontId="4" fillId="0" borderId="13">
      <alignment horizontal="right" wrapText="1"/>
    </xf>
    <xf numFmtId="0" fontId="4" fillId="0" borderId="14">
      <alignment wrapText="1"/>
    </xf>
    <xf numFmtId="0" fontId="7" fillId="0" borderId="1"/>
    <xf numFmtId="0" fontId="1" fillId="0" borderId="5">
      <alignment horizontal="center" vertical="center"/>
    </xf>
    <xf numFmtId="0" fontId="9" fillId="0" borderId="0"/>
    <xf numFmtId="0" fontId="9" fillId="0" borderId="0"/>
    <xf numFmtId="0" fontId="9" fillId="0" borderId="0"/>
    <xf numFmtId="0" fontId="8" fillId="0" borderId="1"/>
    <xf numFmtId="0" fontId="8" fillId="0" borderId="1"/>
    <xf numFmtId="0" fontId="1" fillId="2" borderId="1">
      <alignment horizontal="center" vertical="center"/>
    </xf>
    <xf numFmtId="0" fontId="1" fillId="2" borderId="15">
      <alignment horizontal="center" vertical="center"/>
    </xf>
    <xf numFmtId="0" fontId="1" fillId="2" borderId="16">
      <alignment horizontal="center" vertical="center"/>
    </xf>
    <xf numFmtId="0" fontId="1" fillId="2" borderId="17">
      <alignment horizontal="center" vertical="center"/>
    </xf>
    <xf numFmtId="0" fontId="1" fillId="2" borderId="7">
      <alignment horizontal="center" vertical="center"/>
    </xf>
  </cellStyleXfs>
  <cellXfs count="7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14" fontId="13" fillId="0" borderId="0" xfId="0" applyNumberFormat="1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3" fillId="3" borderId="1" xfId="9" applyNumberFormat="1" applyFill="1" applyProtection="1">
      <alignment horizontal="center" vertical="top"/>
    </xf>
    <xf numFmtId="0" fontId="11" fillId="3" borderId="18" xfId="16" applyNumberFormat="1" applyFont="1" applyFill="1" applyBorder="1" applyAlignment="1" applyProtection="1">
      <alignment horizontal="center" vertical="center" wrapText="1"/>
    </xf>
    <xf numFmtId="0" fontId="12" fillId="3" borderId="18" xfId="18" applyNumberFormat="1" applyFont="1" applyFill="1" applyBorder="1" applyProtection="1">
      <alignment horizontal="center" vertical="center" wrapText="1"/>
    </xf>
    <xf numFmtId="0" fontId="12" fillId="3" borderId="18" xfId="20" applyNumberFormat="1" applyFont="1" applyFill="1" applyBorder="1" applyAlignment="1" applyProtection="1">
      <alignment horizontal="left" vertical="center" wrapText="1"/>
    </xf>
    <xf numFmtId="4" fontId="12" fillId="3" borderId="18" xfId="23" applyNumberFormat="1" applyFont="1" applyFill="1" applyBorder="1" applyAlignment="1" applyProtection="1">
      <alignment horizontal="center" vertical="center" wrapText="1"/>
    </xf>
    <xf numFmtId="3" fontId="12" fillId="3" borderId="18" xfId="25" applyNumberFormat="1" applyFont="1" applyFill="1" applyBorder="1" applyAlignment="1" applyProtection="1">
      <alignment horizontal="center" vertical="center" wrapText="1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4" fontId="12" fillId="3" borderId="18" xfId="24" applyNumberFormat="1" applyFont="1" applyFill="1" applyBorder="1" applyAlignment="1" applyProtection="1">
      <alignment horizontal="center" vertical="center" wrapText="1"/>
    </xf>
    <xf numFmtId="0" fontId="1" fillId="3" borderId="18" xfId="20" applyNumberFormat="1" applyFont="1" applyFill="1" applyBorder="1" applyAlignment="1" applyProtection="1">
      <alignment horizontal="left" vertical="center" wrapText="1"/>
    </xf>
    <xf numFmtId="49" fontId="1" fillId="3" borderId="18" xfId="21" applyNumberFormat="1" applyFont="1" applyFill="1" applyBorder="1" applyAlignment="1" applyProtection="1">
      <alignment horizontal="center" vertical="center" wrapText="1"/>
    </xf>
    <xf numFmtId="0" fontId="1" fillId="3" borderId="18" xfId="22" applyNumberFormat="1" applyFont="1" applyFill="1" applyBorder="1" applyAlignment="1" applyProtection="1">
      <alignment horizontal="left" vertical="center" wrapText="1"/>
    </xf>
    <xf numFmtId="49" fontId="1" fillId="3" borderId="20" xfId="21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4" fontId="12" fillId="3" borderId="20" xfId="23" applyNumberFormat="1" applyFont="1" applyFill="1" applyBorder="1" applyAlignment="1" applyProtection="1">
      <alignment horizontal="center" vertical="center" wrapText="1"/>
    </xf>
    <xf numFmtId="3" fontId="12" fillId="3" borderId="20" xfId="25" applyNumberFormat="1" applyFont="1" applyFill="1" applyBorder="1" applyAlignment="1" applyProtection="1">
      <alignment horizontal="center" vertical="center" wrapText="1"/>
    </xf>
    <xf numFmtId="0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vertical="top" wrapText="1"/>
    </xf>
    <xf numFmtId="4" fontId="1" fillId="3" borderId="18" xfId="23" applyNumberFormat="1" applyFont="1" applyFill="1" applyBorder="1" applyAlignment="1" applyProtection="1">
      <alignment horizontal="center" vertical="center" wrapText="1"/>
    </xf>
    <xf numFmtId="3" fontId="1" fillId="3" borderId="18" xfId="25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9" fontId="1" fillId="3" borderId="22" xfId="21" applyNumberFormat="1" applyFont="1" applyFill="1" applyBorder="1" applyAlignment="1" applyProtection="1">
      <alignment horizontal="center" vertical="center" wrapText="1"/>
    </xf>
    <xf numFmtId="0" fontId="1" fillId="3" borderId="22" xfId="22" applyNumberFormat="1" applyFont="1" applyFill="1" applyBorder="1" applyAlignment="1" applyProtection="1">
      <alignment horizontal="left" vertical="center" wrapText="1"/>
    </xf>
    <xf numFmtId="4" fontId="12" fillId="3" borderId="22" xfId="23" applyNumberFormat="1" applyFont="1" applyFill="1" applyBorder="1" applyAlignment="1" applyProtection="1">
      <alignment horizontal="center" vertical="center" wrapText="1"/>
    </xf>
    <xf numFmtId="4" fontId="12" fillId="3" borderId="22" xfId="24" applyNumberFormat="1" applyFont="1" applyFill="1" applyBorder="1" applyAlignment="1" applyProtection="1">
      <alignment horizontal="center" vertical="center" wrapText="1"/>
    </xf>
    <xf numFmtId="3" fontId="12" fillId="3" borderId="22" xfId="25" applyNumberFormat="1" applyFont="1" applyFill="1" applyBorder="1" applyAlignment="1" applyProtection="1">
      <alignment horizontal="center" vertical="center" wrapText="1"/>
    </xf>
    <xf numFmtId="0" fontId="13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26" xfId="20" applyNumberFormat="1" applyFont="1" applyFill="1" applyBorder="1" applyAlignment="1" applyProtection="1">
      <alignment horizontal="left" vertical="center" wrapText="1"/>
    </xf>
    <xf numFmtId="49" fontId="1" fillId="3" borderId="27" xfId="21" applyNumberFormat="1" applyFont="1" applyFill="1" applyBorder="1" applyAlignment="1" applyProtection="1">
      <alignment horizontal="center" vertical="center" wrapText="1"/>
    </xf>
    <xf numFmtId="0" fontId="1" fillId="3" borderId="27" xfId="22" applyNumberFormat="1" applyFont="1" applyFill="1" applyBorder="1" applyAlignment="1" applyProtection="1">
      <alignment horizontal="left" vertical="center" wrapText="1"/>
    </xf>
    <xf numFmtId="4" fontId="1" fillId="3" borderId="27" xfId="23" applyNumberFormat="1" applyFont="1" applyFill="1" applyBorder="1" applyAlignment="1" applyProtection="1">
      <alignment horizontal="center" vertical="center" wrapText="1"/>
    </xf>
    <xf numFmtId="164" fontId="1" fillId="3" borderId="27" xfId="25" applyNumberFormat="1" applyFont="1" applyFill="1" applyBorder="1" applyAlignment="1" applyProtection="1">
      <alignment horizontal="center" vertical="center" wrapText="1"/>
    </xf>
    <xf numFmtId="3" fontId="1" fillId="3" borderId="27" xfId="25" applyNumberFormat="1" applyFont="1" applyFill="1" applyBorder="1" applyAlignment="1" applyProtection="1">
      <alignment horizontal="center" vertical="center" wrapText="1"/>
    </xf>
    <xf numFmtId="0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wrapText="1"/>
    </xf>
    <xf numFmtId="49" fontId="1" fillId="3" borderId="30" xfId="21" applyNumberFormat="1" applyFont="1" applyFill="1" applyBorder="1" applyAlignment="1" applyProtection="1">
      <alignment horizontal="center" vertical="center" wrapText="1"/>
    </xf>
    <xf numFmtId="0" fontId="1" fillId="3" borderId="30" xfId="22" applyNumberFormat="1" applyFont="1" applyFill="1" applyBorder="1" applyAlignment="1" applyProtection="1">
      <alignment horizontal="left" vertical="center" wrapText="1"/>
    </xf>
    <xf numFmtId="4" fontId="12" fillId="3" borderId="30" xfId="23" applyNumberFormat="1" applyFont="1" applyFill="1" applyBorder="1" applyAlignment="1" applyProtection="1">
      <alignment horizontal="center" vertical="center" wrapText="1"/>
    </xf>
    <xf numFmtId="164" fontId="12" fillId="3" borderId="30" xfId="25" applyNumberFormat="1" applyFont="1" applyFill="1" applyBorder="1" applyAlignment="1" applyProtection="1">
      <alignment horizontal="center" vertical="center" wrapText="1"/>
    </xf>
    <xf numFmtId="3" fontId="12" fillId="3" borderId="30" xfId="25" applyNumberFormat="1" applyFont="1" applyFill="1" applyBorder="1" applyAlignment="1" applyProtection="1">
      <alignment horizontal="center" vertical="center" wrapText="1"/>
    </xf>
    <xf numFmtId="0" fontId="13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32" xfId="20" applyNumberFormat="1" applyFont="1" applyFill="1" applyBorder="1" applyAlignment="1" applyProtection="1">
      <alignment horizontal="left" vertical="center" wrapText="1"/>
    </xf>
    <xf numFmtId="0" fontId="13" fillId="3" borderId="33" xfId="0" applyNumberFormat="1" applyFont="1" applyFill="1" applyBorder="1" applyAlignment="1" applyProtection="1">
      <alignment horizontal="center" vertical="center"/>
      <protection locked="0"/>
    </xf>
    <xf numFmtId="4" fontId="11" fillId="3" borderId="39" xfId="23" applyNumberFormat="1" applyFont="1" applyFill="1" applyBorder="1" applyAlignment="1" applyProtection="1">
      <alignment horizontal="center" vertical="center" wrapText="1"/>
    </xf>
    <xf numFmtId="164" fontId="11" fillId="3" borderId="39" xfId="25" applyNumberFormat="1" applyFont="1" applyFill="1" applyBorder="1" applyAlignment="1" applyProtection="1">
      <alignment horizontal="center" vertical="center" wrapText="1"/>
    </xf>
    <xf numFmtId="3" fontId="11" fillId="3" borderId="39" xfId="25" applyNumberFormat="1" applyFont="1" applyFill="1" applyBorder="1" applyAlignment="1" applyProtection="1">
      <alignment horizontal="center" vertical="center" wrapText="1"/>
    </xf>
    <xf numFmtId="0" fontId="15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1" xfId="8" applyNumberFormat="1" applyFont="1" applyFill="1" applyAlignment="1" applyProtection="1">
      <alignment horizontal="center" vertical="center" wrapText="1"/>
    </xf>
    <xf numFmtId="0" fontId="10" fillId="3" borderId="1" xfId="8" applyFont="1" applyFill="1" applyAlignment="1" applyProtection="1">
      <alignment horizontal="center" vertical="center" wrapText="1"/>
      <protection locked="0"/>
    </xf>
    <xf numFmtId="0" fontId="12" fillId="0" borderId="1" xfId="28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11" fillId="3" borderId="23" xfId="18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3" borderId="36" xfId="20" applyNumberFormat="1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1" fillId="3" borderId="24" xfId="18" applyNumberFormat="1" applyFont="1" applyFill="1" applyBorder="1" applyAlignment="1" applyProtection="1">
      <alignment horizontal="center" vertical="center" wrapText="1"/>
    </xf>
    <xf numFmtId="0" fontId="11" fillId="3" borderId="25" xfId="18" applyNumberFormat="1" applyFont="1" applyFill="1" applyBorder="1" applyAlignment="1" applyProtection="1">
      <alignment horizontal="center" vertical="center" wrapText="1"/>
    </xf>
    <xf numFmtId="0" fontId="10" fillId="3" borderId="19" xfId="9" applyNumberFormat="1" applyFont="1" applyFill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13" fillId="0" borderId="2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3" borderId="20" xfId="20" applyNumberFormat="1" applyFont="1" applyFill="1" applyBorder="1" applyAlignment="1" applyProtection="1">
      <alignment horizontal="left" vertical="center" wrapText="1"/>
    </xf>
    <xf numFmtId="0" fontId="1" fillId="3" borderId="34" xfId="20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164" fontId="12" fillId="3" borderId="18" xfId="25" applyNumberFormat="1" applyFont="1" applyFill="1" applyBorder="1" applyAlignment="1" applyProtection="1">
      <alignment horizontal="center" vertical="center" wrapText="1"/>
    </xf>
    <xf numFmtId="4" fontId="12" fillId="3" borderId="18" xfId="25" applyNumberFormat="1" applyFont="1" applyFill="1" applyBorder="1" applyAlignment="1" applyProtection="1">
      <alignment horizontal="center" vertical="center" wrapText="1"/>
    </xf>
    <xf numFmtId="0" fontId="13" fillId="3" borderId="41" xfId="0" applyNumberFormat="1" applyFont="1" applyFill="1" applyBorder="1" applyAlignment="1" applyProtection="1">
      <alignment horizontal="center" vertical="center"/>
      <protection locked="0"/>
    </xf>
  </cellXfs>
  <cellStyles count="39">
    <cellStyle name="br" xfId="31"/>
    <cellStyle name="col" xfId="30"/>
    <cellStyle name="style0" xfId="32"/>
    <cellStyle name="td" xfId="33"/>
    <cellStyle name="tr" xfId="29"/>
    <cellStyle name="xl21" xfId="34"/>
    <cellStyle name="xl22" xfId="1"/>
    <cellStyle name="xl23" xfId="3"/>
    <cellStyle name="xl24" xfId="8"/>
    <cellStyle name="xl25" xfId="9"/>
    <cellStyle name="xl26" xfId="10"/>
    <cellStyle name="xl27" xfId="12"/>
    <cellStyle name="xl28" xfId="4"/>
    <cellStyle name="xl29" xfId="11"/>
    <cellStyle name="xl30" xfId="13"/>
    <cellStyle name="xl31" xfId="5"/>
    <cellStyle name="xl32" xfId="2"/>
    <cellStyle name="xl33" xfId="6"/>
    <cellStyle name="xl34" xfId="7"/>
    <cellStyle name="xl35" xfId="14"/>
    <cellStyle name="xl36" xfId="16"/>
    <cellStyle name="xl37" xfId="18"/>
    <cellStyle name="xl38" xfId="35"/>
    <cellStyle name="xl39" xfId="20"/>
    <cellStyle name="xl40" xfId="36"/>
    <cellStyle name="xl41" xfId="28"/>
    <cellStyle name="xl42" xfId="21"/>
    <cellStyle name="xl43" xfId="22"/>
    <cellStyle name="xl44" xfId="23"/>
    <cellStyle name="xl45" xfId="24"/>
    <cellStyle name="xl46" xfId="25"/>
    <cellStyle name="xl47" xfId="15"/>
    <cellStyle name="xl48" xfId="17"/>
    <cellStyle name="xl49" xfId="19"/>
    <cellStyle name="xl50" xfId="37"/>
    <cellStyle name="xl51" xfId="26"/>
    <cellStyle name="xl52" xfId="38"/>
    <cellStyle name="xl53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D32" sqref="D32:E32"/>
    </sheetView>
  </sheetViews>
  <sheetFormatPr defaultRowHeight="15" x14ac:dyDescent="0.25"/>
  <cols>
    <col min="1" max="1" width="46.140625" style="1" customWidth="1"/>
    <col min="2" max="2" width="12.140625" style="1" customWidth="1"/>
    <col min="3" max="3" width="41" style="1" customWidth="1"/>
    <col min="4" max="4" width="16" style="1" customWidth="1"/>
    <col min="5" max="5" width="13.85546875" style="1" customWidth="1"/>
    <col min="6" max="6" width="12.42578125" style="1" customWidth="1"/>
    <col min="7" max="7" width="12.85546875" style="1" customWidth="1"/>
    <col min="8" max="8" width="18.28515625" style="1" customWidth="1"/>
    <col min="9" max="16384" width="9.140625" style="1"/>
  </cols>
  <sheetData>
    <row r="1" spans="1:8" ht="53.25" customHeight="1" x14ac:dyDescent="0.25">
      <c r="A1" s="51" t="s">
        <v>12</v>
      </c>
      <c r="B1" s="52"/>
      <c r="C1" s="52"/>
      <c r="D1" s="52"/>
      <c r="E1" s="52"/>
      <c r="F1" s="52"/>
      <c r="G1" s="52"/>
      <c r="H1" s="4"/>
    </row>
    <row r="2" spans="1:8" ht="21" customHeight="1" x14ac:dyDescent="0.25">
      <c r="A2" s="63" t="s">
        <v>78</v>
      </c>
      <c r="B2" s="64"/>
      <c r="C2" s="64"/>
      <c r="D2" s="64"/>
      <c r="E2" s="64"/>
      <c r="F2" s="64"/>
      <c r="G2" s="5"/>
      <c r="H2" s="4"/>
    </row>
    <row r="3" spans="1:8" ht="77.25" customHeight="1" x14ac:dyDescent="0.25">
      <c r="A3" s="6" t="s">
        <v>0</v>
      </c>
      <c r="B3" s="6" t="s">
        <v>1</v>
      </c>
      <c r="C3" s="6" t="s">
        <v>8</v>
      </c>
      <c r="D3" s="6" t="s">
        <v>5</v>
      </c>
      <c r="E3" s="6" t="s">
        <v>2</v>
      </c>
      <c r="F3" s="6" t="s">
        <v>3</v>
      </c>
      <c r="G3" s="6" t="s">
        <v>6</v>
      </c>
      <c r="H3" s="6" t="s">
        <v>4</v>
      </c>
    </row>
    <row r="4" spans="1:8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6.5" customHeight="1" thickBot="1" x14ac:dyDescent="0.3">
      <c r="A5" s="55" t="s">
        <v>38</v>
      </c>
      <c r="B5" s="56"/>
      <c r="C5" s="56"/>
      <c r="D5" s="56"/>
      <c r="E5" s="56"/>
      <c r="F5" s="56"/>
      <c r="G5" s="56"/>
      <c r="H5" s="57"/>
    </row>
    <row r="6" spans="1:8" ht="121.5" customHeight="1" thickBot="1" x14ac:dyDescent="0.3">
      <c r="A6" s="31" t="s">
        <v>22</v>
      </c>
      <c r="B6" s="32" t="s">
        <v>24</v>
      </c>
      <c r="C6" s="33" t="s">
        <v>21</v>
      </c>
      <c r="D6" s="34">
        <v>132031877.40000001</v>
      </c>
      <c r="E6" s="34">
        <v>124276337.72</v>
      </c>
      <c r="F6" s="35">
        <f>E6/D6*100</f>
        <v>94.126009693474217</v>
      </c>
      <c r="G6" s="36">
        <v>3</v>
      </c>
      <c r="H6" s="37" t="s">
        <v>76</v>
      </c>
    </row>
    <row r="7" spans="1:8" ht="78.75" customHeight="1" x14ac:dyDescent="0.25">
      <c r="A7" s="65" t="s">
        <v>77</v>
      </c>
      <c r="B7" s="25" t="s">
        <v>13</v>
      </c>
      <c r="C7" s="26" t="s">
        <v>16</v>
      </c>
      <c r="D7" s="27">
        <v>999429</v>
      </c>
      <c r="E7" s="28">
        <v>999429</v>
      </c>
      <c r="F7" s="29">
        <v>100</v>
      </c>
      <c r="G7" s="29">
        <v>5</v>
      </c>
      <c r="H7" s="30" t="s">
        <v>7</v>
      </c>
    </row>
    <row r="8" spans="1:8" ht="57" customHeight="1" x14ac:dyDescent="0.25">
      <c r="A8" s="65"/>
      <c r="B8" s="14" t="s">
        <v>14</v>
      </c>
      <c r="C8" s="15" t="s">
        <v>17</v>
      </c>
      <c r="D8" s="9">
        <v>12888</v>
      </c>
      <c r="E8" s="9">
        <v>12888</v>
      </c>
      <c r="F8" s="10">
        <v>100</v>
      </c>
      <c r="G8" s="10">
        <v>5</v>
      </c>
      <c r="H8" s="11" t="s">
        <v>7</v>
      </c>
    </row>
    <row r="9" spans="1:8" ht="54" customHeight="1" x14ac:dyDescent="0.25">
      <c r="A9" s="65"/>
      <c r="B9" s="14" t="s">
        <v>15</v>
      </c>
      <c r="C9" s="15" t="s">
        <v>18</v>
      </c>
      <c r="D9" s="9">
        <v>157517</v>
      </c>
      <c r="E9" s="12">
        <v>157517</v>
      </c>
      <c r="F9" s="10">
        <v>100</v>
      </c>
      <c r="G9" s="10">
        <v>5</v>
      </c>
      <c r="H9" s="11" t="s">
        <v>7</v>
      </c>
    </row>
    <row r="10" spans="1:8" ht="70.5" customHeight="1" x14ac:dyDescent="0.25">
      <c r="A10" s="65"/>
      <c r="B10" s="14" t="s">
        <v>19</v>
      </c>
      <c r="C10" s="15" t="s">
        <v>20</v>
      </c>
      <c r="D10" s="9">
        <v>238404.35</v>
      </c>
      <c r="E10" s="12">
        <v>238404.35</v>
      </c>
      <c r="F10" s="10">
        <v>100</v>
      </c>
      <c r="G10" s="10">
        <v>5</v>
      </c>
      <c r="H10" s="11" t="s">
        <v>7</v>
      </c>
    </row>
    <row r="11" spans="1:8" ht="58.5" customHeight="1" x14ac:dyDescent="0.25">
      <c r="A11" s="66" t="s">
        <v>23</v>
      </c>
      <c r="B11" s="14" t="s">
        <v>25</v>
      </c>
      <c r="C11" s="15" t="s">
        <v>26</v>
      </c>
      <c r="D11" s="9">
        <v>2927064.68</v>
      </c>
      <c r="E11" s="12">
        <v>2802064.68</v>
      </c>
      <c r="F11" s="71">
        <f>E11/D11*100</f>
        <v>95.729510152129606</v>
      </c>
      <c r="G11" s="10">
        <v>5</v>
      </c>
      <c r="H11" s="11" t="s">
        <v>7</v>
      </c>
    </row>
    <row r="12" spans="1:8" ht="49.5" customHeight="1" x14ac:dyDescent="0.25">
      <c r="A12" s="67"/>
      <c r="B12" s="14" t="s">
        <v>27</v>
      </c>
      <c r="C12" s="15" t="s">
        <v>28</v>
      </c>
      <c r="D12" s="9">
        <v>4187940.89</v>
      </c>
      <c r="E12" s="12">
        <v>4056580.89</v>
      </c>
      <c r="F12" s="71">
        <f>E12/D12*100</f>
        <v>96.863375022468375</v>
      </c>
      <c r="G12" s="10">
        <v>5</v>
      </c>
      <c r="H12" s="11" t="s">
        <v>7</v>
      </c>
    </row>
    <row r="13" spans="1:8" ht="69" customHeight="1" x14ac:dyDescent="0.25">
      <c r="A13" s="8" t="s">
        <v>29</v>
      </c>
      <c r="B13" s="14" t="s">
        <v>30</v>
      </c>
      <c r="C13" s="15" t="s">
        <v>31</v>
      </c>
      <c r="D13" s="9">
        <f>100577576.88+2821350</f>
        <v>103398926.88</v>
      </c>
      <c r="E13" s="9">
        <f>94408486.13+2821350</f>
        <v>97229836.129999995</v>
      </c>
      <c r="F13" s="71">
        <f>E13/D13*100</f>
        <v>94.033699443361186</v>
      </c>
      <c r="G13" s="10">
        <v>3</v>
      </c>
      <c r="H13" s="11" t="s">
        <v>76</v>
      </c>
    </row>
    <row r="14" spans="1:8" ht="92.25" customHeight="1" x14ac:dyDescent="0.25">
      <c r="A14" s="68" t="s">
        <v>32</v>
      </c>
      <c r="B14" s="14" t="s">
        <v>33</v>
      </c>
      <c r="C14" s="15" t="s">
        <v>34</v>
      </c>
      <c r="D14" s="9">
        <v>420000</v>
      </c>
      <c r="E14" s="12">
        <v>420000</v>
      </c>
      <c r="F14" s="10">
        <v>100</v>
      </c>
      <c r="G14" s="10">
        <v>5</v>
      </c>
      <c r="H14" s="11" t="s">
        <v>7</v>
      </c>
    </row>
    <row r="15" spans="1:8" ht="75" customHeight="1" x14ac:dyDescent="0.25">
      <c r="A15" s="67"/>
      <c r="B15" s="14" t="s">
        <v>35</v>
      </c>
      <c r="C15" s="15" t="s">
        <v>36</v>
      </c>
      <c r="D15" s="9">
        <v>17815538.199999999</v>
      </c>
      <c r="E15" s="9">
        <v>16485449.27</v>
      </c>
      <c r="F15" s="71">
        <f>E15/D15*100</f>
        <v>92.53410750173127</v>
      </c>
      <c r="G15" s="10">
        <v>3</v>
      </c>
      <c r="H15" s="11" t="s">
        <v>76</v>
      </c>
    </row>
    <row r="16" spans="1:8" ht="70.5" customHeight="1" x14ac:dyDescent="0.25">
      <c r="A16" s="13" t="s">
        <v>37</v>
      </c>
      <c r="B16" s="14" t="s">
        <v>39</v>
      </c>
      <c r="C16" s="15" t="s">
        <v>40</v>
      </c>
      <c r="D16" s="9">
        <v>677894</v>
      </c>
      <c r="E16" s="9">
        <v>677894</v>
      </c>
      <c r="F16" s="10">
        <v>100</v>
      </c>
      <c r="G16" s="10">
        <v>5</v>
      </c>
      <c r="H16" s="11" t="s">
        <v>7</v>
      </c>
    </row>
    <row r="17" spans="1:8" ht="78" customHeight="1" x14ac:dyDescent="0.25">
      <c r="A17" s="68" t="s">
        <v>41</v>
      </c>
      <c r="B17" s="16" t="s">
        <v>42</v>
      </c>
      <c r="C17" s="17" t="s">
        <v>43</v>
      </c>
      <c r="D17" s="18">
        <v>0</v>
      </c>
      <c r="E17" s="18">
        <v>0</v>
      </c>
      <c r="F17" s="19">
        <v>0</v>
      </c>
      <c r="G17" s="19"/>
      <c r="H17" s="20"/>
    </row>
    <row r="18" spans="1:8" ht="67.5" customHeight="1" x14ac:dyDescent="0.25">
      <c r="A18" s="67"/>
      <c r="B18" s="14" t="s">
        <v>44</v>
      </c>
      <c r="C18" s="21" t="s">
        <v>45</v>
      </c>
      <c r="D18" s="9">
        <v>0</v>
      </c>
      <c r="E18" s="9">
        <v>0</v>
      </c>
      <c r="F18" s="10">
        <v>0</v>
      </c>
      <c r="G18" s="10"/>
      <c r="H18" s="11"/>
    </row>
    <row r="19" spans="1:8" ht="75.75" customHeight="1" x14ac:dyDescent="0.25">
      <c r="A19" s="24" t="s">
        <v>46</v>
      </c>
      <c r="B19" s="14" t="s">
        <v>47</v>
      </c>
      <c r="C19" s="21" t="s">
        <v>48</v>
      </c>
      <c r="D19" s="22">
        <v>1196274.3999999999</v>
      </c>
      <c r="E19" s="22">
        <v>1196274.3999999999</v>
      </c>
      <c r="F19" s="23">
        <v>100</v>
      </c>
      <c r="G19" s="23">
        <v>5</v>
      </c>
      <c r="H19" s="11" t="s">
        <v>7</v>
      </c>
    </row>
    <row r="20" spans="1:8" ht="25.5" customHeight="1" thickBot="1" x14ac:dyDescent="0.3">
      <c r="A20" s="55" t="s">
        <v>10</v>
      </c>
      <c r="B20" s="61"/>
      <c r="C20" s="61"/>
      <c r="D20" s="61"/>
      <c r="E20" s="61"/>
      <c r="F20" s="61"/>
      <c r="G20" s="61"/>
      <c r="H20" s="62"/>
    </row>
    <row r="21" spans="1:8" ht="72" customHeight="1" x14ac:dyDescent="0.25">
      <c r="A21" s="38" t="s">
        <v>68</v>
      </c>
      <c r="B21" s="39" t="s">
        <v>49</v>
      </c>
      <c r="C21" s="40" t="s">
        <v>11</v>
      </c>
      <c r="D21" s="41">
        <v>252706000</v>
      </c>
      <c r="E21" s="41">
        <v>252706000</v>
      </c>
      <c r="F21" s="42">
        <f>E21/D21*100</f>
        <v>100</v>
      </c>
      <c r="G21" s="43">
        <v>5</v>
      </c>
      <c r="H21" s="44" t="s">
        <v>7</v>
      </c>
    </row>
    <row r="22" spans="1:8" ht="59.25" customHeight="1" x14ac:dyDescent="0.25">
      <c r="A22" s="45" t="s">
        <v>69</v>
      </c>
      <c r="B22" s="14" t="s">
        <v>50</v>
      </c>
      <c r="C22" s="15" t="s">
        <v>51</v>
      </c>
      <c r="D22" s="9">
        <v>130000</v>
      </c>
      <c r="E22" s="12">
        <v>130000</v>
      </c>
      <c r="F22" s="10">
        <v>100</v>
      </c>
      <c r="G22" s="10">
        <v>5</v>
      </c>
      <c r="H22" s="46" t="s">
        <v>7</v>
      </c>
    </row>
    <row r="23" spans="1:8" ht="66" customHeight="1" x14ac:dyDescent="0.25">
      <c r="A23" s="45" t="s">
        <v>70</v>
      </c>
      <c r="B23" s="14" t="s">
        <v>52</v>
      </c>
      <c r="C23" s="15" t="s">
        <v>53</v>
      </c>
      <c r="D23" s="9">
        <f>4076190.83+3696808.41+31172402.01+4486000</f>
        <v>43431401.25</v>
      </c>
      <c r="E23" s="9">
        <f>4076190.83+3696808.41+31172402.01+3437331</f>
        <v>42382732.25</v>
      </c>
      <c r="F23" s="71">
        <f>E23/D23*100</f>
        <v>97.585458977103585</v>
      </c>
      <c r="G23" s="10">
        <v>5</v>
      </c>
      <c r="H23" s="46" t="s">
        <v>7</v>
      </c>
    </row>
    <row r="24" spans="1:8" ht="72.75" customHeight="1" x14ac:dyDescent="0.25">
      <c r="A24" s="45" t="s">
        <v>71</v>
      </c>
      <c r="B24" s="14" t="s">
        <v>54</v>
      </c>
      <c r="C24" s="15" t="s">
        <v>55</v>
      </c>
      <c r="D24" s="9">
        <f>10569495.79+320790</f>
        <v>10890285.789999999</v>
      </c>
      <c r="E24" s="9">
        <f>D24</f>
        <v>10890285.789999999</v>
      </c>
      <c r="F24" s="10">
        <v>100</v>
      </c>
      <c r="G24" s="10">
        <v>5</v>
      </c>
      <c r="H24" s="46" t="s">
        <v>7</v>
      </c>
    </row>
    <row r="25" spans="1:8" ht="57.75" customHeight="1" x14ac:dyDescent="0.25">
      <c r="A25" s="45" t="s">
        <v>72</v>
      </c>
      <c r="B25" s="14" t="s">
        <v>57</v>
      </c>
      <c r="C25" s="15" t="s">
        <v>58</v>
      </c>
      <c r="D25" s="9">
        <v>132825</v>
      </c>
      <c r="E25" s="9">
        <v>132825</v>
      </c>
      <c r="F25" s="10">
        <v>100</v>
      </c>
      <c r="G25" s="10">
        <v>5</v>
      </c>
      <c r="H25" s="46" t="s">
        <v>7</v>
      </c>
    </row>
    <row r="26" spans="1:8" ht="39.75" customHeight="1" x14ac:dyDescent="0.25">
      <c r="A26" s="69" t="s">
        <v>73</v>
      </c>
      <c r="B26" s="14" t="s">
        <v>56</v>
      </c>
      <c r="C26" s="15" t="s">
        <v>59</v>
      </c>
      <c r="D26" s="9">
        <f>1057827.43+15334647.96+1189400+10560</f>
        <v>17592435.390000001</v>
      </c>
      <c r="E26" s="9">
        <f>1057827.43+11473548.54+1189400+10560</f>
        <v>13731335.969999999</v>
      </c>
      <c r="F26" s="72">
        <f>E26/D26*100</f>
        <v>78.052501916848016</v>
      </c>
      <c r="G26" s="10">
        <v>3</v>
      </c>
      <c r="H26" s="46" t="s">
        <v>76</v>
      </c>
    </row>
    <row r="27" spans="1:8" ht="60" customHeight="1" x14ac:dyDescent="0.25">
      <c r="A27" s="70"/>
      <c r="B27" s="14" t="s">
        <v>60</v>
      </c>
      <c r="C27" s="15" t="s">
        <v>61</v>
      </c>
      <c r="D27" s="9">
        <v>14600</v>
      </c>
      <c r="E27" s="9">
        <v>14600</v>
      </c>
      <c r="F27" s="10">
        <v>100</v>
      </c>
      <c r="G27" s="10">
        <v>5</v>
      </c>
      <c r="H27" s="46" t="s">
        <v>7</v>
      </c>
    </row>
    <row r="28" spans="1:8" ht="51" x14ac:dyDescent="0.25">
      <c r="A28" s="45" t="s">
        <v>74</v>
      </c>
      <c r="B28" s="14" t="s">
        <v>62</v>
      </c>
      <c r="C28" s="15" t="s">
        <v>63</v>
      </c>
      <c r="D28" s="9">
        <f>1772935+1307060.7</f>
        <v>3079995.7</v>
      </c>
      <c r="E28" s="9">
        <f>1772935+1259961.7</f>
        <v>3032896.7</v>
      </c>
      <c r="F28" s="71">
        <f>E28/D28*100</f>
        <v>98.470809553402944</v>
      </c>
      <c r="G28" s="10">
        <v>5</v>
      </c>
      <c r="H28" s="46" t="s">
        <v>7</v>
      </c>
    </row>
    <row r="29" spans="1:8" ht="71.25" customHeight="1" x14ac:dyDescent="0.25">
      <c r="A29" s="45" t="s">
        <v>75</v>
      </c>
      <c r="B29" s="14" t="s">
        <v>64</v>
      </c>
      <c r="C29" s="15" t="s">
        <v>65</v>
      </c>
      <c r="D29" s="9">
        <v>11744240.77</v>
      </c>
      <c r="E29" s="9">
        <f>D29</f>
        <v>11744240.77</v>
      </c>
      <c r="F29" s="10">
        <v>100</v>
      </c>
      <c r="G29" s="10">
        <v>5</v>
      </c>
      <c r="H29" s="46" t="s">
        <v>7</v>
      </c>
    </row>
    <row r="30" spans="1:8" ht="87" customHeight="1" x14ac:dyDescent="0.25">
      <c r="A30" s="13" t="s">
        <v>79</v>
      </c>
      <c r="B30" s="14" t="s">
        <v>80</v>
      </c>
      <c r="C30" s="15" t="s">
        <v>81</v>
      </c>
      <c r="D30" s="18">
        <v>7080444</v>
      </c>
      <c r="E30" s="18">
        <v>7080444</v>
      </c>
      <c r="F30" s="19">
        <v>100</v>
      </c>
      <c r="G30" s="19">
        <v>5</v>
      </c>
      <c r="H30" s="73" t="s">
        <v>7</v>
      </c>
    </row>
    <row r="31" spans="1:8" ht="72.75" customHeight="1" x14ac:dyDescent="0.25">
      <c r="A31" s="13" t="s">
        <v>82</v>
      </c>
      <c r="B31" s="14" t="s">
        <v>83</v>
      </c>
      <c r="C31" s="15" t="s">
        <v>84</v>
      </c>
      <c r="D31" s="18">
        <v>48023</v>
      </c>
      <c r="E31" s="18">
        <v>48023</v>
      </c>
      <c r="F31" s="19">
        <v>100</v>
      </c>
      <c r="G31" s="19">
        <v>5</v>
      </c>
      <c r="H31" s="73" t="s">
        <v>7</v>
      </c>
    </row>
    <row r="32" spans="1:8" ht="26.25" customHeight="1" thickBot="1" x14ac:dyDescent="0.3">
      <c r="A32" s="58" t="s">
        <v>66</v>
      </c>
      <c r="B32" s="59"/>
      <c r="C32" s="60"/>
      <c r="D32" s="47">
        <f>D6+D21+D22+D23+D24+D25+D26+D27+D28+D29+D30+D31</f>
        <v>478882128.29999995</v>
      </c>
      <c r="E32" s="47">
        <f>E6+E21+E22+E23+E24+E25+E26+E27+E28+E29+E30+E31</f>
        <v>466169721.19999999</v>
      </c>
      <c r="F32" s="48" t="s">
        <v>67</v>
      </c>
      <c r="G32" s="49" t="s">
        <v>67</v>
      </c>
      <c r="H32" s="50" t="s">
        <v>67</v>
      </c>
    </row>
    <row r="33" spans="1:8" ht="43.5" customHeight="1" x14ac:dyDescent="0.25">
      <c r="A33" s="53" t="s">
        <v>9</v>
      </c>
      <c r="B33" s="54"/>
      <c r="C33" s="54"/>
      <c r="D33" s="54"/>
      <c r="E33" s="54"/>
      <c r="F33" s="54"/>
      <c r="G33" s="2"/>
      <c r="H33" s="2"/>
    </row>
    <row r="34" spans="1:8" x14ac:dyDescent="0.25">
      <c r="A34" s="3">
        <v>43859</v>
      </c>
    </row>
  </sheetData>
  <mergeCells count="11">
    <mergeCell ref="A1:G1"/>
    <mergeCell ref="A33:F33"/>
    <mergeCell ref="A5:H5"/>
    <mergeCell ref="A32:C32"/>
    <mergeCell ref="A20:H20"/>
    <mergeCell ref="A2:F2"/>
    <mergeCell ref="A7:A10"/>
    <mergeCell ref="A11:A12"/>
    <mergeCell ref="A14:A15"/>
    <mergeCell ref="A17:A18"/>
    <mergeCell ref="A26:A27"/>
  </mergeCells>
  <pageMargins left="0.78740157480314965" right="0.19685039370078741" top="0.19685039370078741" bottom="0.19685039370078741" header="0.51181102362204722" footer="0.51181102362204722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D83A2CC-D3E5-4815-A8FC-A3FB23EB7F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Игоревна</dc:creator>
  <cp:lastModifiedBy>Buhgalter1</cp:lastModifiedBy>
  <cp:lastPrinted>2020-02-26T13:44:12Z</cp:lastPrinted>
  <dcterms:created xsi:type="dcterms:W3CDTF">2018-03-01T09:32:41Z</dcterms:created>
  <dcterms:modified xsi:type="dcterms:W3CDTF">2022-02-21T08:20:15Z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C:\Users\Валерий Павлович\AppData\Local\Кейсистемс\Свод-СМАРТ\ReportManager\SV_0503166G_20160101_1.xlsx</vt:lpwstr>
  </property>
  <property fmtid="{D5CDD505-2E9C-101B-9397-08002B2CF9AE}" pid="3" name="Report Name">
    <vt:lpwstr>C__Users_Валерий Павлович_AppData_Local_Кейсистемс_Свод-СМАРТ_ReportManager_SV_0503166G_20160101_1.xlsx</vt:lpwstr>
  </property>
</Properties>
</file>